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Gordana\Documents\dokumenti Gordana\MOJI DOKUMENTI PROČELNICA\OPĆINSKO VIJEĆE 2021\ODLUKE OPĆINSKOG VIJEĆA\19. sjednica Općinskog vijeća\PRORAČUN OPĆINE GORNJA STUBICA ZA 2025. GODINU\"/>
    </mc:Choice>
  </mc:AlternateContent>
  <xr:revisionPtr revIDLastSave="0" documentId="13_ncr:1_{FDE09331-D652-4C98-9E2B-8BEB4CA7EFC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lan 2025.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7" i="2" l="1"/>
  <c r="C26" i="2"/>
  <c r="C25" i="2"/>
  <c r="C24" i="2"/>
  <c r="C23" i="2"/>
  <c r="C22" i="2"/>
  <c r="C28" i="2" s="1"/>
  <c r="C112" i="2"/>
  <c r="C79" i="2"/>
  <c r="C93" i="2"/>
  <c r="C46" i="2"/>
  <c r="C61" i="2"/>
  <c r="C126" i="2" l="1"/>
</calcChain>
</file>

<file path=xl/sharedStrings.xml><?xml version="1.0" encoding="utf-8"?>
<sst xmlns="http://schemas.openxmlformats.org/spreadsheetml/2006/main" count="129" uniqueCount="97">
  <si>
    <t>Ukupno:</t>
  </si>
  <si>
    <t>IZVORI FINANCIRANJA:</t>
  </si>
  <si>
    <t>ukupno</t>
  </si>
  <si>
    <t>SVEUKUPNO PROGRAM ODRŽAVANJA</t>
  </si>
  <si>
    <t>UKUPNO:</t>
  </si>
  <si>
    <t xml:space="preserve"> Održavanje objekata komunalne infrastrukture po ovom Programu, obuhvaća:</t>
  </si>
  <si>
    <t xml:space="preserve">IZVORI: </t>
  </si>
  <si>
    <t xml:space="preserve">    KRAPINSKO-ZAGORSKA ŽUPANIJA</t>
  </si>
  <si>
    <t xml:space="preserve">               REPUBLIKA HRVATSKA</t>
  </si>
  <si>
    <t>Procjena</t>
  </si>
  <si>
    <t>količina</t>
  </si>
  <si>
    <t>4 kom</t>
  </si>
  <si>
    <t>PROGRAM</t>
  </si>
  <si>
    <t>500 m1</t>
  </si>
  <si>
    <t xml:space="preserve">            OPĆINA GORNJA STUBICA</t>
  </si>
  <si>
    <t xml:space="preserve">                  OPĆINSKO VIJEĆE</t>
  </si>
  <si>
    <t>30.000 m2</t>
  </si>
  <si>
    <t>10 kom</t>
  </si>
  <si>
    <t>Članak 3.</t>
  </si>
  <si>
    <t>Članak 2.</t>
  </si>
  <si>
    <t>Članak 1.</t>
  </si>
  <si>
    <t>EUR</t>
  </si>
  <si>
    <t>izvor financiranja 11-opći prihodi i primici</t>
  </si>
  <si>
    <t>izvor financiranja 43-ostali prihodi za posebne namjene</t>
  </si>
  <si>
    <t>izvor financiranja 43- ostali prihodi za posebne namjene</t>
  </si>
  <si>
    <t>motorni benzin i dizel gorivo</t>
  </si>
  <si>
    <t xml:space="preserve"> presvlačenje cesta asfaltom (u svim naseljima)</t>
  </si>
  <si>
    <t>prometna signalizacija</t>
  </si>
  <si>
    <t>usluga tekućeg i inv. održ. cesta i odvodnih jaraka  (u svim naseljima)</t>
  </si>
  <si>
    <t>betonske cijevi</t>
  </si>
  <si>
    <t>betonski šahtovi</t>
  </si>
  <si>
    <t>dobava, doprema i ugradnja kamenog materijala</t>
  </si>
  <si>
    <t>armature</t>
  </si>
  <si>
    <t>malčiranje bankina uz nerazvrstane ceste</t>
  </si>
  <si>
    <t>video nadzor groblja Gornja Stubica, Sveti Matej i Dubovec</t>
  </si>
  <si>
    <t>potrošnja vode</t>
  </si>
  <si>
    <t xml:space="preserve"> troškovi električne energije javne rasvjete</t>
  </si>
  <si>
    <t xml:space="preserve"> troškovi održavanja i popravka javne rasvjete</t>
  </si>
  <si>
    <t>božićna i novogodišnja dekoracija</t>
  </si>
  <si>
    <t>izvor financiranja 43-ostali prohodi za posebne namjene</t>
  </si>
  <si>
    <t>11-opći prihodi i primici</t>
  </si>
  <si>
    <t>43-ostali prihodi za posebne namjene</t>
  </si>
  <si>
    <t>31-vlastiti prihodi</t>
  </si>
  <si>
    <t>Na temelju članka 72. stavka 1. Zakona o komunalnom gospodarstvu ("Narodne novine" broj: 68/18., 110/18. i 32/20.) te članka 29. Statuta Općine</t>
  </si>
  <si>
    <t xml:space="preserve"> sanacija i popravak udarnih rupa (u svim naseljima)</t>
  </si>
  <si>
    <t>kupnja vode od Zagorskog vodovoda</t>
  </si>
  <si>
    <t xml:space="preserve">električna energija </t>
  </si>
  <si>
    <t>građevinsko-strojni radovi za potebe LV</t>
  </si>
  <si>
    <t>materijal i dijelovi za tek. inv. održ. cjevovoda</t>
  </si>
  <si>
    <t>materijal i dijel. za održavanje službenog vozila</t>
  </si>
  <si>
    <t>usluge pri registraciji prijevoznih sredstava</t>
  </si>
  <si>
    <t>usluge popisa javne rasvjete</t>
  </si>
  <si>
    <t>U Proračunu za 2025.godinu planiraju se utrošiti sredstva kroz Program održavanja objekata komunalne infrastrukture na slijedeći način:</t>
  </si>
  <si>
    <t>PLAN 2025.</t>
  </si>
  <si>
    <t>22.607 tona</t>
  </si>
  <si>
    <t>606 m2</t>
  </si>
  <si>
    <t>840 m2</t>
  </si>
  <si>
    <t>8000 m</t>
  </si>
  <si>
    <t>-</t>
  </si>
  <si>
    <t>krpanje rupa na pločnicima u Samcima, Volavcu i Jakšincu</t>
  </si>
  <si>
    <t>izvor financiranja 520- pomoć iz državnog proračuna</t>
  </si>
  <si>
    <t>izvor financiranja 81-namjenski primici od zaduživanja</t>
  </si>
  <si>
    <t>1. ODRŽAVANJE NERAZVRSTANIH CESTA: A101101</t>
  </si>
  <si>
    <t>izvor financiranja 31- vlastiti prihodi</t>
  </si>
  <si>
    <t>izvor financiranja 81- namjenski primici od zaduživanja</t>
  </si>
  <si>
    <t>2. ODRŽAVANJE JAVNIH POVRŠINA I PARKOVA: A101104</t>
  </si>
  <si>
    <t>malčiranje površina u vlasništvu Općine</t>
  </si>
  <si>
    <t>usluge malčiranja grana i grmlja</t>
  </si>
  <si>
    <t>uređenje javnih površina</t>
  </si>
  <si>
    <t>video nadzor-zeleni otok</t>
  </si>
  <si>
    <t xml:space="preserve"> materijal i dijelovi za održavanje groblja i mrtvačnice</t>
  </si>
  <si>
    <t>materijal i dijelovi za održavanje strojeva i opreme</t>
  </si>
  <si>
    <t>odvoz smeća groblja Gornja Stubica, Dubovec i Sveti Matej</t>
  </si>
  <si>
    <t>tekuće održavanje postrojenja i opreme</t>
  </si>
  <si>
    <t>tekuće održavanje groblja</t>
  </si>
  <si>
    <t>izrada okvira za grobna mjesta i stručni nadzor</t>
  </si>
  <si>
    <t>električna energija- groblje</t>
  </si>
  <si>
    <t>izvor financiranja 71- prihodi od prodaje nefinancijske imovine</t>
  </si>
  <si>
    <t>3. ODRŽAVANJE GROBLJA I MRTVAČNICE: A101105</t>
  </si>
  <si>
    <t>4. ODRŽAVANJE JAVNE RASVJETE: A101103</t>
  </si>
  <si>
    <t>5. ODRŽAVANJE LOKALNOG VODOVODA: A101106</t>
  </si>
  <si>
    <t xml:space="preserve">premije osiguranja prijevoznih sredstava </t>
  </si>
  <si>
    <t>motorni benzin i dizel gorivo-vodovod</t>
  </si>
  <si>
    <t>6. ODRŽAVANJE ČISTOĆE JAVNIH POVRŠINA: A101107</t>
  </si>
  <si>
    <t>zimska služba</t>
  </si>
  <si>
    <t>Program održavanja komunalne infrastrukture objaviti će se u "Službenom glasniku Krapinsko-Zagorske županije".</t>
  </si>
  <si>
    <t>Ivan Bigec</t>
  </si>
  <si>
    <t>520-pomoć iz državnog proračuna</t>
  </si>
  <si>
    <t>71- prihodi od prodaje robe</t>
  </si>
  <si>
    <t>81- namjenski primici od zaduživanja</t>
  </si>
  <si>
    <t xml:space="preserve">KLASA:400-01/24-01/005 </t>
  </si>
  <si>
    <t xml:space="preserve">URBROJ:2140-12-01-24-24 </t>
  </si>
  <si>
    <t xml:space="preserve">Gornja Stubica,  19. prosinca 2024. godine </t>
  </si>
  <si>
    <t>održanoj dana 19. prosinca 2024. godine donosi</t>
  </si>
  <si>
    <t>PREDSJEDNIK OPĆINSKOG VIJEĆA</t>
  </si>
  <si>
    <t xml:space="preserve">Gornja Stubica (Službeni glasnik Krapinsko-zagorske županije" broj: 28/18., 06/20. i 11/21.), Općinsko vijeće Općine Gornja Stubica, na svojoj 19. sjednici </t>
  </si>
  <si>
    <t>održavanja komunalne infrastrukture za 2025. godinu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</si>
</sst>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  <charset val="238"/>
    </font>
    <font>
      <sz val="11"/>
      <name val="Times New Roman"/>
      <family val="1"/>
      <charset val="238"/>
    </font>
    <font>
      <sz val="10"/>
      <name val="Times New Roman"/>
      <family val="1"/>
      <charset val="238"/>
    </font>
    <font>
      <sz val="8"/>
      <name val="Arial"/>
      <family val="2"/>
      <charset val="238"/>
    </font>
    <font>
      <b/>
      <sz val="10"/>
      <name val="Times New Roman"/>
      <family val="1"/>
      <charset val="238"/>
    </font>
    <font>
      <b/>
      <sz val="9"/>
      <name val="Times New Roman"/>
      <family val="1"/>
      <charset val="238"/>
    </font>
    <font>
      <sz val="9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i/>
      <sz val="10"/>
      <name val="Times New Roman"/>
      <family val="1"/>
      <charset val="238"/>
    </font>
    <font>
      <i/>
      <sz val="9"/>
      <name val="Times New Roman"/>
      <family val="1"/>
      <charset val="238"/>
    </font>
    <font>
      <i/>
      <sz val="10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left"/>
    </xf>
    <xf numFmtId="0" fontId="8" fillId="0" borderId="0" xfId="0" applyFont="1" applyAlignment="1">
      <alignment horizontal="center"/>
    </xf>
    <xf numFmtId="0" fontId="4" fillId="2" borderId="0" xfId="0" applyFont="1" applyFill="1"/>
    <xf numFmtId="4" fontId="8" fillId="2" borderId="0" xfId="0" applyNumberFormat="1" applyFont="1" applyFill="1" applyAlignment="1">
      <alignment horizontal="right"/>
    </xf>
    <xf numFmtId="0" fontId="2" fillId="2" borderId="0" xfId="0" applyFont="1" applyFill="1" applyAlignment="1">
      <alignment horizontal="center"/>
    </xf>
    <xf numFmtId="0" fontId="8" fillId="0" borderId="0" xfId="0" applyFont="1" applyAlignment="1">
      <alignment horizontal="left"/>
    </xf>
    <xf numFmtId="49" fontId="1" fillId="0" borderId="0" xfId="0" applyNumberFormat="1" applyFont="1" applyAlignment="1">
      <alignment horizontal="center"/>
    </xf>
    <xf numFmtId="4" fontId="1" fillId="0" borderId="1" xfId="0" applyNumberFormat="1" applyFont="1" applyBorder="1" applyAlignment="1">
      <alignment horizontal="right"/>
    </xf>
    <xf numFmtId="4" fontId="1" fillId="0" borderId="0" xfId="0" applyNumberFormat="1" applyFont="1"/>
    <xf numFmtId="4" fontId="1" fillId="0" borderId="0" xfId="0" applyNumberFormat="1" applyFont="1" applyAlignment="1">
      <alignment horizontal="right"/>
    </xf>
    <xf numFmtId="4" fontId="8" fillId="0" borderId="0" xfId="0" applyNumberFormat="1" applyFont="1" applyAlignment="1">
      <alignment horizontal="right"/>
    </xf>
    <xf numFmtId="4" fontId="1" fillId="0" borderId="1" xfId="0" applyNumberFormat="1" applyFont="1" applyBorder="1"/>
    <xf numFmtId="2" fontId="1" fillId="0" borderId="0" xfId="0" applyNumberFormat="1" applyFont="1"/>
    <xf numFmtId="0" fontId="10" fillId="2" borderId="0" xfId="0" applyFont="1" applyFill="1" applyAlignment="1">
      <alignment horizontal="center"/>
    </xf>
    <xf numFmtId="0" fontId="4" fillId="0" borderId="0" xfId="0" applyFont="1" applyAlignment="1">
      <alignment horizontal="left"/>
    </xf>
    <xf numFmtId="0" fontId="11" fillId="0" borderId="0" xfId="0" applyFont="1"/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left"/>
    </xf>
    <xf numFmtId="4" fontId="12" fillId="0" borderId="0" xfId="0" applyNumberFormat="1" applyFont="1"/>
    <xf numFmtId="4" fontId="12" fillId="0" borderId="0" xfId="0" applyNumberFormat="1" applyFont="1" applyAlignment="1">
      <alignment horizontal="right"/>
    </xf>
    <xf numFmtId="0" fontId="2" fillId="3" borderId="0" xfId="0" applyFont="1" applyFill="1"/>
    <xf numFmtId="49" fontId="8" fillId="0" borderId="0" xfId="0" applyNumberFormat="1" applyFont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2" fontId="1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4" borderId="1" xfId="0" applyFont="1" applyFill="1" applyBorder="1" applyAlignment="1">
      <alignment horizontal="center" vertical="center" wrapText="1"/>
    </xf>
    <xf numFmtId="4" fontId="8" fillId="4" borderId="1" xfId="0" applyNumberFormat="1" applyFont="1" applyFill="1" applyBorder="1" applyAlignment="1">
      <alignment horizontal="right"/>
    </xf>
    <xf numFmtId="0" fontId="8" fillId="4" borderId="1" xfId="0" applyFont="1" applyFill="1" applyBorder="1" applyAlignment="1">
      <alignment vertical="center"/>
    </xf>
    <xf numFmtId="0" fontId="8" fillId="4" borderId="3" xfId="0" applyFont="1" applyFill="1" applyBorder="1" applyAlignment="1">
      <alignment horizontal="center" vertical="center"/>
    </xf>
    <xf numFmtId="4" fontId="8" fillId="4" borderId="1" xfId="0" applyNumberFormat="1" applyFont="1" applyFill="1" applyBorder="1" applyAlignment="1">
      <alignment horizontal="center"/>
    </xf>
    <xf numFmtId="0" fontId="8" fillId="4" borderId="1" xfId="0" applyFont="1" applyFill="1" applyBorder="1"/>
    <xf numFmtId="0" fontId="8" fillId="4" borderId="3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5" fillId="4" borderId="1" xfId="0" applyFont="1" applyFill="1" applyBorder="1" applyAlignment="1">
      <alignment horizontal="center" vertical="center" wrapText="1"/>
    </xf>
    <xf numFmtId="4" fontId="11" fillId="0" borderId="0" xfId="0" applyNumberFormat="1" applyFont="1" applyAlignment="1">
      <alignment horizontal="center"/>
    </xf>
    <xf numFmtId="4" fontId="1" fillId="0" borderId="0" xfId="0" applyNumberFormat="1" applyFont="1" applyAlignment="1">
      <alignment horizontal="center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left" vertical="top" wrapText="1"/>
    </xf>
    <xf numFmtId="0" fontId="4" fillId="2" borderId="0" xfId="0" applyFont="1" applyFill="1" applyAlignment="1">
      <alignment horizontal="right"/>
    </xf>
    <xf numFmtId="0" fontId="12" fillId="0" borderId="0" xfId="0" applyFont="1"/>
    <xf numFmtId="0" fontId="12" fillId="0" borderId="0" xfId="0" applyFont="1" applyAlignment="1">
      <alignment horizontal="left"/>
    </xf>
    <xf numFmtId="4" fontId="8" fillId="4" borderId="1" xfId="0" applyNumberFormat="1" applyFont="1" applyFill="1" applyBorder="1"/>
    <xf numFmtId="4" fontId="8" fillId="2" borderId="0" xfId="0" applyNumberFormat="1" applyFont="1" applyFill="1"/>
    <xf numFmtId="0" fontId="7" fillId="0" borderId="0" xfId="0" applyFont="1" applyAlignment="1">
      <alignment horizontal="center"/>
    </xf>
    <xf numFmtId="0" fontId="8" fillId="4" borderId="2" xfId="0" applyFont="1" applyFill="1" applyBorder="1" applyAlignment="1">
      <alignment horizontal="left"/>
    </xf>
    <xf numFmtId="0" fontId="8" fillId="4" borderId="3" xfId="0" applyFont="1" applyFill="1" applyBorder="1" applyAlignment="1">
      <alignment horizontal="left"/>
    </xf>
    <xf numFmtId="0" fontId="8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8" fillId="4" borderId="1" xfId="0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2" fontId="1" fillId="0" borderId="0" xfId="0" applyNumberFormat="1" applyFont="1" applyAlignment="1">
      <alignment wrapText="1"/>
    </xf>
    <xf numFmtId="49" fontId="8" fillId="4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9" fillId="4" borderId="2" xfId="0" applyFont="1" applyFill="1" applyBorder="1" applyAlignment="1">
      <alignment horizontal="center" wrapText="1"/>
    </xf>
    <xf numFmtId="0" fontId="9" fillId="4" borderId="3" xfId="0" applyFont="1" applyFill="1" applyBorder="1" applyAlignment="1">
      <alignment horizontal="center" wrapText="1"/>
    </xf>
    <xf numFmtId="0" fontId="8" fillId="4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2" xfId="0" applyFont="1" applyBorder="1" applyAlignment="1">
      <alignment horizontal="left" wrapText="1"/>
    </xf>
    <xf numFmtId="0" fontId="1" fillId="0" borderId="3" xfId="0" applyFont="1" applyBorder="1" applyAlignment="1">
      <alignment horizontal="left" wrapText="1"/>
    </xf>
    <xf numFmtId="0" fontId="1" fillId="0" borderId="1" xfId="0" applyFont="1" applyBorder="1" applyAlignment="1">
      <alignment horizontal="left" wrapText="1"/>
    </xf>
    <xf numFmtId="0" fontId="4" fillId="4" borderId="1" xfId="0" applyFont="1" applyFill="1" applyBorder="1" applyAlignment="1">
      <alignment horizontal="left" vertical="center"/>
    </xf>
    <xf numFmtId="0" fontId="8" fillId="4" borderId="2" xfId="0" applyFont="1" applyFill="1" applyBorder="1" applyAlignment="1">
      <alignment horizontal="left" vertical="center"/>
    </xf>
    <xf numFmtId="0" fontId="8" fillId="4" borderId="4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center"/>
    </xf>
    <xf numFmtId="0" fontId="7" fillId="2" borderId="0" xfId="0" applyFont="1" applyFill="1" applyAlignment="1">
      <alignment horizontal="center"/>
    </xf>
  </cellXfs>
  <cellStyles count="1">
    <cellStyle name="Normalno" xfId="0" builtinId="0"/>
  </cellStyles>
  <dxfs count="0"/>
  <tableStyles count="0" defaultTableStyle="TableStyleMedium9" defaultPivotStyle="PivotStyleLight16"/>
  <colors>
    <mruColors>
      <color rgb="FF66FF99"/>
      <color rgb="FFFFDDF6"/>
      <color rgb="FFFFBDEE"/>
      <color rgb="FFFF89E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904875</xdr:colOff>
      <xdr:row>0</xdr:row>
      <xdr:rowOff>57150</xdr:rowOff>
    </xdr:from>
    <xdr:to>
      <xdr:col>0</xdr:col>
      <xdr:colOff>1322510</xdr:colOff>
      <xdr:row>3</xdr:row>
      <xdr:rowOff>113714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8D601804-99FD-42C3-8A6E-99912C3A18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57150"/>
          <a:ext cx="417635" cy="5423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32"/>
  <sheetViews>
    <sheetView tabSelected="1" showWhiteSpace="0" zoomScaleNormal="100" zoomScalePageLayoutView="110" workbookViewId="0">
      <selection activeCell="A127" sqref="A127"/>
    </sheetView>
  </sheetViews>
  <sheetFormatPr defaultColWidth="9.140625" defaultRowHeight="12.75" x14ac:dyDescent="0.2"/>
  <cols>
    <col min="1" max="1" width="68.7109375" style="2" customWidth="1"/>
    <col min="2" max="2" width="15" style="2" customWidth="1"/>
    <col min="3" max="3" width="17.42578125" style="12" customWidth="1"/>
    <col min="4" max="5" width="9.140625" style="2"/>
    <col min="6" max="6" width="10" style="2" bestFit="1" customWidth="1"/>
    <col min="7" max="16384" width="9.140625" style="2"/>
  </cols>
  <sheetData>
    <row r="1" spans="1:3" x14ac:dyDescent="0.2">
      <c r="C1" s="2"/>
    </row>
    <row r="2" spans="1:3" x14ac:dyDescent="0.2">
      <c r="C2" s="2"/>
    </row>
    <row r="3" spans="1:3" x14ac:dyDescent="0.2">
      <c r="C3" s="2"/>
    </row>
    <row r="4" spans="1:3" x14ac:dyDescent="0.2">
      <c r="C4" s="2"/>
    </row>
    <row r="5" spans="1:3" x14ac:dyDescent="0.2">
      <c r="A5" s="22" t="s">
        <v>8</v>
      </c>
      <c r="B5" s="4"/>
      <c r="C5" s="33"/>
    </row>
    <row r="6" spans="1:3" x14ac:dyDescent="0.2">
      <c r="A6" s="22" t="s">
        <v>7</v>
      </c>
      <c r="B6" s="4"/>
      <c r="C6" s="4"/>
    </row>
    <row r="7" spans="1:3" x14ac:dyDescent="0.2">
      <c r="A7" s="22" t="s">
        <v>14</v>
      </c>
      <c r="B7" s="4"/>
      <c r="C7" s="2"/>
    </row>
    <row r="8" spans="1:3" x14ac:dyDescent="0.2">
      <c r="A8" s="22" t="s">
        <v>15</v>
      </c>
      <c r="C8" s="2"/>
    </row>
    <row r="9" spans="1:3" s="3" customFormat="1" x14ac:dyDescent="0.2">
      <c r="A9" s="28" t="s">
        <v>90</v>
      </c>
      <c r="B9" s="2"/>
      <c r="C9" s="2"/>
    </row>
    <row r="10" spans="1:3" s="3" customFormat="1" x14ac:dyDescent="0.2">
      <c r="A10" s="28" t="s">
        <v>91</v>
      </c>
      <c r="B10" s="4"/>
      <c r="C10" s="4"/>
    </row>
    <row r="11" spans="1:3" s="3" customFormat="1" x14ac:dyDescent="0.2">
      <c r="A11" s="28" t="s">
        <v>92</v>
      </c>
      <c r="B11" s="4"/>
      <c r="C11" s="4"/>
    </row>
    <row r="12" spans="1:3" s="3" customFormat="1" x14ac:dyDescent="0.2">
      <c r="B12" s="4"/>
      <c r="C12" s="4"/>
    </row>
    <row r="13" spans="1:3" s="1" customFormat="1" ht="15" x14ac:dyDescent="0.25">
      <c r="A13" s="6" t="s">
        <v>43</v>
      </c>
      <c r="B13" s="6"/>
      <c r="C13" s="6"/>
    </row>
    <row r="14" spans="1:3" s="3" customFormat="1" ht="15" x14ac:dyDescent="0.25">
      <c r="A14" s="6" t="s">
        <v>95</v>
      </c>
      <c r="B14" s="6"/>
      <c r="C14" s="6"/>
    </row>
    <row r="15" spans="1:3" s="3" customFormat="1" ht="15" x14ac:dyDescent="0.25">
      <c r="A15" s="20" t="s">
        <v>93</v>
      </c>
      <c r="B15" s="20"/>
      <c r="C15" s="20"/>
    </row>
    <row r="16" spans="1:3" s="3" customFormat="1" ht="15.75" x14ac:dyDescent="0.25">
      <c r="A16" s="60" t="s">
        <v>12</v>
      </c>
      <c r="B16" s="60"/>
      <c r="C16" s="60"/>
    </row>
    <row r="17" spans="1:3" s="3" customFormat="1" ht="15.75" x14ac:dyDescent="0.25">
      <c r="A17" s="60" t="s">
        <v>96</v>
      </c>
      <c r="B17" s="60"/>
      <c r="C17" s="60"/>
    </row>
    <row r="18" spans="1:3" s="3" customFormat="1" ht="15.75" customHeight="1" x14ac:dyDescent="0.25">
      <c r="A18" s="60"/>
      <c r="B18" s="60"/>
      <c r="C18" s="60"/>
    </row>
    <row r="19" spans="1:3" s="3" customFormat="1" ht="15" x14ac:dyDescent="0.25">
      <c r="A19" s="20"/>
      <c r="B19" s="20" t="s">
        <v>20</v>
      </c>
      <c r="C19" s="32"/>
    </row>
    <row r="20" spans="1:3" s="6" customFormat="1" ht="15" x14ac:dyDescent="0.25">
      <c r="A20" s="61" t="s">
        <v>52</v>
      </c>
      <c r="B20" s="61"/>
      <c r="C20" s="61"/>
    </row>
    <row r="21" spans="1:3" s="3" customFormat="1" ht="27" customHeight="1" x14ac:dyDescent="0.2">
      <c r="A21" s="72" t="s">
        <v>1</v>
      </c>
      <c r="B21" s="72"/>
      <c r="C21" s="43" t="s">
        <v>53</v>
      </c>
    </row>
    <row r="22" spans="1:3" s="3" customFormat="1" ht="15" x14ac:dyDescent="0.25">
      <c r="A22" s="58" t="s">
        <v>40</v>
      </c>
      <c r="B22" s="58"/>
      <c r="C22" s="19">
        <f>C48+C63+C82+C95+C114+C123</f>
        <v>334885</v>
      </c>
    </row>
    <row r="23" spans="1:3" s="3" customFormat="1" ht="15" x14ac:dyDescent="0.25">
      <c r="A23" s="58" t="s">
        <v>42</v>
      </c>
      <c r="B23" s="58"/>
      <c r="C23" s="19">
        <f>C96</f>
        <v>5600</v>
      </c>
    </row>
    <row r="24" spans="1:3" s="6" customFormat="1" ht="15" x14ac:dyDescent="0.25">
      <c r="A24" s="58" t="s">
        <v>41</v>
      </c>
      <c r="B24" s="58"/>
      <c r="C24" s="19">
        <f>C49+C64+C83+C97+C115</f>
        <v>134400</v>
      </c>
    </row>
    <row r="25" spans="1:3" s="6" customFormat="1" ht="15" x14ac:dyDescent="0.25">
      <c r="A25" s="58" t="s">
        <v>87</v>
      </c>
      <c r="B25" s="58"/>
      <c r="C25" s="19">
        <f>C50+C98</f>
        <v>153005</v>
      </c>
    </row>
    <row r="26" spans="1:3" s="6" customFormat="1" ht="15" x14ac:dyDescent="0.25">
      <c r="A26" s="58" t="s">
        <v>88</v>
      </c>
      <c r="B26" s="58"/>
      <c r="C26" s="19">
        <f>C84</f>
        <v>81200</v>
      </c>
    </row>
    <row r="27" spans="1:3" s="6" customFormat="1" ht="15" x14ac:dyDescent="0.25">
      <c r="A27" s="58" t="s">
        <v>89</v>
      </c>
      <c r="B27" s="58"/>
      <c r="C27" s="19">
        <f>C51+C65+C99+C124</f>
        <v>350000</v>
      </c>
    </row>
    <row r="28" spans="1:3" s="6" customFormat="1" ht="15" x14ac:dyDescent="0.25">
      <c r="A28" s="62" t="s">
        <v>4</v>
      </c>
      <c r="B28" s="62"/>
      <c r="C28" s="35">
        <f>C22+C23+C24+C25+C26+C27</f>
        <v>1059090</v>
      </c>
    </row>
    <row r="29" spans="1:3" s="6" customFormat="1" ht="15" x14ac:dyDescent="0.25">
      <c r="A29" s="29"/>
      <c r="B29" s="29"/>
      <c r="C29" s="18"/>
    </row>
    <row r="30" spans="1:3" ht="15" x14ac:dyDescent="0.25">
      <c r="A30" s="14"/>
      <c r="B30" s="14" t="s">
        <v>19</v>
      </c>
      <c r="C30" s="32"/>
    </row>
    <row r="31" spans="1:3" s="3" customFormat="1" ht="15" x14ac:dyDescent="0.25">
      <c r="A31" s="7" t="s">
        <v>5</v>
      </c>
      <c r="B31" s="13"/>
      <c r="C31" s="10"/>
    </row>
    <row r="32" spans="1:3" s="3" customFormat="1" ht="15" x14ac:dyDescent="0.25">
      <c r="A32" s="7"/>
      <c r="B32" s="13"/>
      <c r="C32" s="10"/>
    </row>
    <row r="33" spans="1:7" ht="19.5" customHeight="1" x14ac:dyDescent="0.2">
      <c r="A33" s="36" t="s">
        <v>62</v>
      </c>
      <c r="B33" s="66" t="s">
        <v>21</v>
      </c>
      <c r="C33" s="66"/>
    </row>
    <row r="34" spans="1:7" ht="29.25" customHeight="1" x14ac:dyDescent="0.2">
      <c r="A34" s="63"/>
      <c r="B34" s="34" t="s">
        <v>9</v>
      </c>
      <c r="C34" s="34" t="s">
        <v>53</v>
      </c>
    </row>
    <row r="35" spans="1:7" ht="13.5" x14ac:dyDescent="0.25">
      <c r="A35" s="63"/>
      <c r="B35" s="30" t="s">
        <v>10</v>
      </c>
      <c r="C35" s="31" t="s">
        <v>2</v>
      </c>
    </row>
    <row r="36" spans="1:7" ht="15" x14ac:dyDescent="0.25">
      <c r="A36" s="46" t="s">
        <v>44</v>
      </c>
      <c r="B36" s="47" t="s">
        <v>55</v>
      </c>
      <c r="C36" s="15">
        <v>20000</v>
      </c>
    </row>
    <row r="37" spans="1:7" s="1" customFormat="1" ht="15" x14ac:dyDescent="0.25">
      <c r="A37" s="46" t="s">
        <v>26</v>
      </c>
      <c r="B37" s="47" t="s">
        <v>56</v>
      </c>
      <c r="C37" s="15">
        <v>25000</v>
      </c>
    </row>
    <row r="38" spans="1:7" s="1" customFormat="1" ht="15" x14ac:dyDescent="0.25">
      <c r="A38" s="46" t="s">
        <v>27</v>
      </c>
      <c r="B38" s="47" t="s">
        <v>17</v>
      </c>
      <c r="C38" s="15">
        <v>2500</v>
      </c>
    </row>
    <row r="39" spans="1:7" s="1" customFormat="1" ht="15" x14ac:dyDescent="0.25">
      <c r="A39" s="46" t="s">
        <v>28</v>
      </c>
      <c r="B39" s="47" t="s">
        <v>57</v>
      </c>
      <c r="C39" s="15">
        <v>80000</v>
      </c>
    </row>
    <row r="40" spans="1:7" s="1" customFormat="1" ht="15" x14ac:dyDescent="0.25">
      <c r="A40" s="8" t="s">
        <v>29</v>
      </c>
      <c r="B40" s="42" t="s">
        <v>13</v>
      </c>
      <c r="C40" s="15">
        <v>35000</v>
      </c>
    </row>
    <row r="41" spans="1:7" s="1" customFormat="1" ht="15" x14ac:dyDescent="0.25">
      <c r="A41" s="8" t="s">
        <v>30</v>
      </c>
      <c r="B41" s="42" t="s">
        <v>11</v>
      </c>
      <c r="C41" s="15">
        <v>1500</v>
      </c>
    </row>
    <row r="42" spans="1:7" s="1" customFormat="1" ht="15" x14ac:dyDescent="0.25">
      <c r="A42" s="8" t="s">
        <v>32</v>
      </c>
      <c r="B42" s="42" t="s">
        <v>58</v>
      </c>
      <c r="C42" s="15">
        <v>2000</v>
      </c>
    </row>
    <row r="43" spans="1:7" s="1" customFormat="1" ht="14.25" customHeight="1" x14ac:dyDescent="0.25">
      <c r="A43" s="48" t="s">
        <v>31</v>
      </c>
      <c r="B43" s="47" t="s">
        <v>54</v>
      </c>
      <c r="C43" s="15">
        <v>290000</v>
      </c>
    </row>
    <row r="44" spans="1:7" s="1" customFormat="1" ht="15" x14ac:dyDescent="0.25">
      <c r="A44" s="8" t="s">
        <v>33</v>
      </c>
      <c r="B44" s="42" t="s">
        <v>16</v>
      </c>
      <c r="C44" s="15">
        <v>25000</v>
      </c>
    </row>
    <row r="45" spans="1:7" s="1" customFormat="1" ht="15" x14ac:dyDescent="0.25">
      <c r="A45" s="8" t="s">
        <v>59</v>
      </c>
      <c r="B45" s="42" t="s">
        <v>58</v>
      </c>
      <c r="C45" s="15">
        <v>20000</v>
      </c>
    </row>
    <row r="46" spans="1:7" s="1" customFormat="1" ht="15" x14ac:dyDescent="0.25">
      <c r="A46" s="41" t="s">
        <v>0</v>
      </c>
      <c r="B46" s="41"/>
      <c r="C46" s="35">
        <f>C36+C37+C38+C39+C40+C41+C42+C43+C44+C45</f>
        <v>501000</v>
      </c>
    </row>
    <row r="47" spans="1:7" s="1" customFormat="1" ht="15" x14ac:dyDescent="0.25">
      <c r="A47" s="4" t="s">
        <v>6</v>
      </c>
      <c r="B47" s="4"/>
      <c r="C47" s="49"/>
    </row>
    <row r="48" spans="1:7" s="24" customFormat="1" x14ac:dyDescent="0.2">
      <c r="A48" s="3" t="s">
        <v>22</v>
      </c>
      <c r="B48" s="50"/>
      <c r="C48" s="26">
        <v>166795</v>
      </c>
      <c r="G48" s="44"/>
    </row>
    <row r="49" spans="1:3" s="24" customFormat="1" x14ac:dyDescent="0.2">
      <c r="A49" s="4" t="s">
        <v>23</v>
      </c>
      <c r="B49" s="51"/>
      <c r="C49" s="26">
        <v>24500</v>
      </c>
    </row>
    <row r="50" spans="1:3" s="24" customFormat="1" x14ac:dyDescent="0.2">
      <c r="A50" s="4" t="s">
        <v>60</v>
      </c>
      <c r="B50" s="51"/>
      <c r="C50" s="26">
        <v>114705</v>
      </c>
    </row>
    <row r="51" spans="1:3" s="24" customFormat="1" x14ac:dyDescent="0.2">
      <c r="A51" s="4" t="s">
        <v>61</v>
      </c>
      <c r="B51" s="51"/>
      <c r="C51" s="26">
        <v>195000</v>
      </c>
    </row>
    <row r="52" spans="1:3" s="1" customFormat="1" ht="12" customHeight="1" x14ac:dyDescent="0.25">
      <c r="A52" s="3"/>
      <c r="B52" s="3"/>
      <c r="C52" s="17"/>
    </row>
    <row r="53" spans="1:3" ht="16.5" customHeight="1" x14ac:dyDescent="0.2">
      <c r="A53" s="73" t="s">
        <v>65</v>
      </c>
      <c r="B53" s="74"/>
      <c r="C53" s="37"/>
    </row>
    <row r="54" spans="1:3" x14ac:dyDescent="0.2">
      <c r="A54" s="75"/>
      <c r="B54" s="75"/>
      <c r="C54" s="34" t="s">
        <v>53</v>
      </c>
    </row>
    <row r="55" spans="1:3" ht="15" customHeight="1" x14ac:dyDescent="0.25">
      <c r="A55" s="75"/>
      <c r="B55" s="75"/>
      <c r="C55" s="30" t="s">
        <v>2</v>
      </c>
    </row>
    <row r="56" spans="1:3" ht="15" customHeight="1" x14ac:dyDescent="0.25">
      <c r="A56" s="67" t="s">
        <v>66</v>
      </c>
      <c r="B56" s="68"/>
      <c r="C56" s="15">
        <v>20000</v>
      </c>
    </row>
    <row r="57" spans="1:3" ht="15" customHeight="1" x14ac:dyDescent="0.25">
      <c r="A57" s="67" t="s">
        <v>67</v>
      </c>
      <c r="B57" s="68"/>
      <c r="C57" s="15">
        <v>20000</v>
      </c>
    </row>
    <row r="58" spans="1:3" ht="15" customHeight="1" x14ac:dyDescent="0.25">
      <c r="A58" s="67" t="s">
        <v>68</v>
      </c>
      <c r="B58" s="68"/>
      <c r="C58" s="15">
        <v>6000</v>
      </c>
    </row>
    <row r="59" spans="1:3" ht="15" customHeight="1" x14ac:dyDescent="0.25">
      <c r="A59" s="69" t="s">
        <v>25</v>
      </c>
      <c r="B59" s="70"/>
      <c r="C59" s="15">
        <v>1700</v>
      </c>
    </row>
    <row r="60" spans="1:3" ht="15.75" customHeight="1" x14ac:dyDescent="0.25">
      <c r="A60" s="69" t="s">
        <v>69</v>
      </c>
      <c r="B60" s="70"/>
      <c r="C60" s="15">
        <v>3700</v>
      </c>
    </row>
    <row r="61" spans="1:3" ht="14.25" x14ac:dyDescent="0.2">
      <c r="A61" s="59" t="s">
        <v>0</v>
      </c>
      <c r="B61" s="59"/>
      <c r="C61" s="35">
        <f>SUM(C56:C60)</f>
        <v>51400</v>
      </c>
    </row>
    <row r="62" spans="1:3" ht="15" x14ac:dyDescent="0.25">
      <c r="A62" s="7" t="s">
        <v>6</v>
      </c>
      <c r="B62" s="6"/>
      <c r="C62" s="21"/>
    </row>
    <row r="63" spans="1:3" s="24" customFormat="1" x14ac:dyDescent="0.2">
      <c r="A63" s="3" t="s">
        <v>22</v>
      </c>
      <c r="B63" s="23"/>
      <c r="C63" s="27">
        <v>5700</v>
      </c>
    </row>
    <row r="64" spans="1:3" s="24" customFormat="1" x14ac:dyDescent="0.2">
      <c r="A64" s="3" t="s">
        <v>39</v>
      </c>
      <c r="B64" s="23"/>
      <c r="C64" s="27">
        <v>5700</v>
      </c>
    </row>
    <row r="65" spans="1:5" s="24" customFormat="1" x14ac:dyDescent="0.2">
      <c r="A65" s="3" t="s">
        <v>64</v>
      </c>
      <c r="B65" s="23"/>
      <c r="C65" s="27">
        <v>40000</v>
      </c>
      <c r="E65" s="44"/>
    </row>
    <row r="66" spans="1:5" s="24" customFormat="1" x14ac:dyDescent="0.2">
      <c r="A66" s="3"/>
      <c r="B66" s="23"/>
      <c r="C66" s="27"/>
    </row>
    <row r="67" spans="1:5" ht="18.75" customHeight="1" x14ac:dyDescent="0.2">
      <c r="A67" s="39" t="s">
        <v>78</v>
      </c>
      <c r="B67" s="39"/>
      <c r="C67" s="40"/>
    </row>
    <row r="68" spans="1:5" x14ac:dyDescent="0.2">
      <c r="A68" s="57"/>
      <c r="B68" s="57"/>
      <c r="C68" s="34" t="s">
        <v>53</v>
      </c>
    </row>
    <row r="69" spans="1:5" ht="13.5" x14ac:dyDescent="0.25">
      <c r="A69" s="57"/>
      <c r="B69" s="57"/>
      <c r="C69" s="31" t="s">
        <v>2</v>
      </c>
    </row>
    <row r="70" spans="1:5" ht="15" x14ac:dyDescent="0.25">
      <c r="A70" s="58" t="s">
        <v>70</v>
      </c>
      <c r="B70" s="58"/>
      <c r="C70" s="15">
        <v>10000</v>
      </c>
    </row>
    <row r="71" spans="1:5" ht="15" x14ac:dyDescent="0.25">
      <c r="A71" s="58" t="s">
        <v>71</v>
      </c>
      <c r="B71" s="58"/>
      <c r="C71" s="15">
        <v>6000</v>
      </c>
    </row>
    <row r="72" spans="1:5" ht="15" x14ac:dyDescent="0.25">
      <c r="A72" s="58" t="s">
        <v>34</v>
      </c>
      <c r="B72" s="58"/>
      <c r="C72" s="15">
        <v>22890</v>
      </c>
    </row>
    <row r="73" spans="1:5" ht="15" x14ac:dyDescent="0.25">
      <c r="A73" s="67" t="s">
        <v>72</v>
      </c>
      <c r="B73" s="68"/>
      <c r="C73" s="15">
        <v>36000</v>
      </c>
    </row>
    <row r="74" spans="1:5" ht="15" x14ac:dyDescent="0.25">
      <c r="A74" s="67" t="s">
        <v>76</v>
      </c>
      <c r="B74" s="68"/>
      <c r="C74" s="15">
        <v>4000</v>
      </c>
    </row>
    <row r="75" spans="1:5" ht="15" x14ac:dyDescent="0.25">
      <c r="A75" s="67" t="s">
        <v>35</v>
      </c>
      <c r="B75" s="68"/>
      <c r="C75" s="15">
        <v>2000</v>
      </c>
    </row>
    <row r="76" spans="1:5" ht="15" x14ac:dyDescent="0.25">
      <c r="A76" s="67" t="s">
        <v>74</v>
      </c>
      <c r="B76" s="68"/>
      <c r="C76" s="15">
        <v>2000</v>
      </c>
    </row>
    <row r="77" spans="1:5" ht="15" x14ac:dyDescent="0.25">
      <c r="A77" s="67" t="s">
        <v>75</v>
      </c>
      <c r="B77" s="68"/>
      <c r="C77" s="15">
        <v>81200</v>
      </c>
    </row>
    <row r="78" spans="1:5" ht="15" x14ac:dyDescent="0.25">
      <c r="A78" s="58" t="s">
        <v>73</v>
      </c>
      <c r="B78" s="58"/>
      <c r="C78" s="15">
        <v>7000</v>
      </c>
    </row>
    <row r="79" spans="1:5" s="1" customFormat="1" ht="15" x14ac:dyDescent="0.25">
      <c r="A79" s="59" t="s">
        <v>0</v>
      </c>
      <c r="B79" s="59"/>
      <c r="C79" s="35">
        <f>SUM(C70:C78)</f>
        <v>171090</v>
      </c>
    </row>
    <row r="80" spans="1:5" s="1" customFormat="1" ht="6" hidden="1" customHeight="1" x14ac:dyDescent="0.25">
      <c r="A80" s="9"/>
      <c r="B80" s="9"/>
      <c r="C80" s="18"/>
    </row>
    <row r="81" spans="1:6" s="1" customFormat="1" ht="15" x14ac:dyDescent="0.25">
      <c r="A81" s="7" t="s">
        <v>6</v>
      </c>
      <c r="B81" s="7"/>
      <c r="C81" s="11"/>
    </row>
    <row r="82" spans="1:6" s="24" customFormat="1" x14ac:dyDescent="0.2">
      <c r="A82" s="4" t="s">
        <v>22</v>
      </c>
      <c r="B82" s="25"/>
      <c r="C82" s="27">
        <v>63890</v>
      </c>
    </row>
    <row r="83" spans="1:6" s="24" customFormat="1" x14ac:dyDescent="0.2">
      <c r="A83" s="4" t="s">
        <v>24</v>
      </c>
      <c r="B83" s="25"/>
      <c r="C83" s="27">
        <v>26000</v>
      </c>
      <c r="F83" s="44"/>
    </row>
    <row r="84" spans="1:6" s="24" customFormat="1" x14ac:dyDescent="0.2">
      <c r="A84" s="4" t="s">
        <v>77</v>
      </c>
      <c r="B84" s="25"/>
      <c r="C84" s="27">
        <v>81200</v>
      </c>
    </row>
    <row r="85" spans="1:6" s="24" customFormat="1" x14ac:dyDescent="0.2">
      <c r="A85" s="4"/>
      <c r="B85" s="25"/>
      <c r="C85" s="27"/>
    </row>
    <row r="86" spans="1:6" s="1" customFormat="1" ht="18" customHeight="1" x14ac:dyDescent="0.25">
      <c r="A86" s="55" t="s">
        <v>79</v>
      </c>
      <c r="B86" s="56"/>
      <c r="C86" s="40"/>
    </row>
    <row r="87" spans="1:6" s="1" customFormat="1" ht="15" x14ac:dyDescent="0.25">
      <c r="A87" s="57"/>
      <c r="B87" s="57"/>
      <c r="C87" s="34" t="s">
        <v>53</v>
      </c>
    </row>
    <row r="88" spans="1:6" s="1" customFormat="1" ht="15" x14ac:dyDescent="0.25">
      <c r="A88" s="57"/>
      <c r="B88" s="57"/>
      <c r="C88" s="31" t="s">
        <v>2</v>
      </c>
    </row>
    <row r="89" spans="1:6" ht="15" x14ac:dyDescent="0.25">
      <c r="A89" s="71" t="s">
        <v>36</v>
      </c>
      <c r="B89" s="71"/>
      <c r="C89" s="15">
        <v>36000</v>
      </c>
    </row>
    <row r="90" spans="1:6" s="5" customFormat="1" ht="15" x14ac:dyDescent="0.25">
      <c r="A90" s="71" t="s">
        <v>37</v>
      </c>
      <c r="B90" s="71"/>
      <c r="C90" s="15">
        <v>74000</v>
      </c>
    </row>
    <row r="91" spans="1:6" s="5" customFormat="1" ht="15" x14ac:dyDescent="0.25">
      <c r="A91" s="69" t="s">
        <v>51</v>
      </c>
      <c r="B91" s="70"/>
      <c r="C91" s="15">
        <v>2000</v>
      </c>
    </row>
    <row r="92" spans="1:6" s="5" customFormat="1" ht="15" x14ac:dyDescent="0.25">
      <c r="A92" s="71" t="s">
        <v>38</v>
      </c>
      <c r="B92" s="71"/>
      <c r="C92" s="15">
        <v>11900</v>
      </c>
    </row>
    <row r="93" spans="1:6" s="5" customFormat="1" ht="14.25" x14ac:dyDescent="0.2">
      <c r="A93" s="59" t="s">
        <v>0</v>
      </c>
      <c r="B93" s="59"/>
      <c r="C93" s="52">
        <f>C89+C90+C91+C92</f>
        <v>123900</v>
      </c>
    </row>
    <row r="94" spans="1:6" s="5" customFormat="1" ht="16.5" customHeight="1" x14ac:dyDescent="0.25">
      <c r="A94" s="7" t="s">
        <v>6</v>
      </c>
      <c r="B94" s="7"/>
      <c r="C94" s="53"/>
    </row>
    <row r="95" spans="1:6" s="24" customFormat="1" x14ac:dyDescent="0.2">
      <c r="A95" s="3" t="s">
        <v>22</v>
      </c>
      <c r="B95" s="25"/>
      <c r="C95" s="26">
        <v>19000</v>
      </c>
    </row>
    <row r="96" spans="1:6" s="24" customFormat="1" x14ac:dyDescent="0.2">
      <c r="A96" s="3" t="s">
        <v>63</v>
      </c>
      <c r="B96" s="25"/>
      <c r="C96" s="26">
        <v>5600</v>
      </c>
    </row>
    <row r="97" spans="1:5" s="24" customFormat="1" x14ac:dyDescent="0.2">
      <c r="A97" s="3" t="s">
        <v>23</v>
      </c>
      <c r="B97" s="25"/>
      <c r="C97" s="26">
        <v>6000</v>
      </c>
    </row>
    <row r="98" spans="1:5" s="24" customFormat="1" x14ac:dyDescent="0.2">
      <c r="A98" s="3" t="s">
        <v>60</v>
      </c>
      <c r="B98" s="25"/>
      <c r="C98" s="26">
        <v>38300</v>
      </c>
    </row>
    <row r="99" spans="1:5" s="24" customFormat="1" x14ac:dyDescent="0.2">
      <c r="A99" s="3" t="s">
        <v>64</v>
      </c>
      <c r="B99" s="25"/>
      <c r="C99" s="26">
        <v>55000</v>
      </c>
      <c r="E99" s="44"/>
    </row>
    <row r="100" spans="1:5" s="24" customFormat="1" x14ac:dyDescent="0.2">
      <c r="A100" s="3"/>
      <c r="B100" s="25"/>
      <c r="C100" s="26"/>
    </row>
    <row r="101" spans="1:5" s="24" customFormat="1" ht="14.25" x14ac:dyDescent="0.2">
      <c r="A101" s="55" t="s">
        <v>80</v>
      </c>
      <c r="B101" s="56"/>
      <c r="C101" s="40"/>
    </row>
    <row r="102" spans="1:5" s="24" customFormat="1" x14ac:dyDescent="0.2">
      <c r="A102" s="57"/>
      <c r="B102" s="57"/>
      <c r="C102" s="34" t="s">
        <v>53</v>
      </c>
    </row>
    <row r="103" spans="1:5" s="24" customFormat="1" ht="13.5" x14ac:dyDescent="0.25">
      <c r="A103" s="57"/>
      <c r="B103" s="57"/>
      <c r="C103" s="31" t="s">
        <v>2</v>
      </c>
    </row>
    <row r="104" spans="1:5" s="24" customFormat="1" ht="15" x14ac:dyDescent="0.25">
      <c r="A104" s="58" t="s">
        <v>45</v>
      </c>
      <c r="B104" s="58"/>
      <c r="C104" s="15">
        <v>20000</v>
      </c>
    </row>
    <row r="105" spans="1:5" s="24" customFormat="1" ht="15" x14ac:dyDescent="0.25">
      <c r="A105" s="58" t="s">
        <v>46</v>
      </c>
      <c r="B105" s="58"/>
      <c r="C105" s="15">
        <v>29000</v>
      </c>
    </row>
    <row r="106" spans="1:5" s="24" customFormat="1" ht="15" x14ac:dyDescent="0.25">
      <c r="A106" s="58" t="s">
        <v>47</v>
      </c>
      <c r="B106" s="58"/>
      <c r="C106" s="15">
        <v>35000</v>
      </c>
    </row>
    <row r="107" spans="1:5" s="24" customFormat="1" ht="15" x14ac:dyDescent="0.25">
      <c r="A107" s="58" t="s">
        <v>48</v>
      </c>
      <c r="B107" s="58"/>
      <c r="C107" s="15">
        <v>40000</v>
      </c>
    </row>
    <row r="108" spans="1:5" s="24" customFormat="1" ht="15" x14ac:dyDescent="0.25">
      <c r="A108" s="58" t="s">
        <v>49</v>
      </c>
      <c r="B108" s="58"/>
      <c r="C108" s="15">
        <v>5000</v>
      </c>
    </row>
    <row r="109" spans="1:5" s="24" customFormat="1" ht="15" x14ac:dyDescent="0.25">
      <c r="A109" s="58" t="s">
        <v>82</v>
      </c>
      <c r="B109" s="58"/>
      <c r="C109" s="15">
        <v>4000</v>
      </c>
    </row>
    <row r="110" spans="1:5" s="24" customFormat="1" ht="15" x14ac:dyDescent="0.25">
      <c r="A110" s="58" t="s">
        <v>81</v>
      </c>
      <c r="B110" s="58"/>
      <c r="C110" s="15">
        <v>2500</v>
      </c>
    </row>
    <row r="111" spans="1:5" s="24" customFormat="1" ht="15" x14ac:dyDescent="0.25">
      <c r="A111" s="58" t="s">
        <v>50</v>
      </c>
      <c r="B111" s="58"/>
      <c r="C111" s="15">
        <v>1200</v>
      </c>
    </row>
    <row r="112" spans="1:5" s="24" customFormat="1" ht="14.25" x14ac:dyDescent="0.2">
      <c r="A112" s="59" t="s">
        <v>0</v>
      </c>
      <c r="B112" s="59"/>
      <c r="C112" s="35">
        <f>C104+C105+C106+C107+C108+C109+C110+C111</f>
        <v>136700</v>
      </c>
    </row>
    <row r="113" spans="1:6" s="24" customFormat="1" ht="15" x14ac:dyDescent="0.25">
      <c r="A113" s="7" t="s">
        <v>6</v>
      </c>
      <c r="B113" s="7"/>
      <c r="C113" s="11"/>
    </row>
    <row r="114" spans="1:6" s="24" customFormat="1" ht="15" x14ac:dyDescent="0.25">
      <c r="A114" s="4" t="s">
        <v>22</v>
      </c>
      <c r="B114" s="25"/>
      <c r="C114" s="16">
        <v>64500</v>
      </c>
    </row>
    <row r="115" spans="1:6" s="1" customFormat="1" ht="16.5" customHeight="1" x14ac:dyDescent="0.25">
      <c r="A115" s="7" t="s">
        <v>24</v>
      </c>
      <c r="B115" s="7"/>
      <c r="C115" s="16">
        <v>72200</v>
      </c>
      <c r="F115" s="45"/>
    </row>
    <row r="116" spans="1:6" s="1" customFormat="1" ht="16.5" customHeight="1" x14ac:dyDescent="0.25">
      <c r="A116" s="7"/>
      <c r="B116" s="7"/>
      <c r="C116" s="16"/>
    </row>
    <row r="117" spans="1:6" s="1" customFormat="1" ht="16.5" customHeight="1" x14ac:dyDescent="0.25">
      <c r="A117" s="55" t="s">
        <v>83</v>
      </c>
      <c r="B117" s="56"/>
      <c r="C117" s="40"/>
    </row>
    <row r="118" spans="1:6" s="1" customFormat="1" ht="16.5" customHeight="1" x14ac:dyDescent="0.25">
      <c r="A118" s="57"/>
      <c r="B118" s="57"/>
      <c r="C118" s="34" t="s">
        <v>53</v>
      </c>
    </row>
    <row r="119" spans="1:6" s="1" customFormat="1" ht="15" customHeight="1" x14ac:dyDescent="0.25">
      <c r="A119" s="57"/>
      <c r="B119" s="57"/>
      <c r="C119" s="31" t="s">
        <v>2</v>
      </c>
    </row>
    <row r="120" spans="1:6" s="1" customFormat="1" ht="16.5" customHeight="1" x14ac:dyDescent="0.25">
      <c r="A120" s="58" t="s">
        <v>84</v>
      </c>
      <c r="B120" s="58"/>
      <c r="C120" s="15">
        <v>75000</v>
      </c>
    </row>
    <row r="121" spans="1:6" s="1" customFormat="1" ht="16.5" customHeight="1" x14ac:dyDescent="0.25">
      <c r="A121" s="59" t="s">
        <v>0</v>
      </c>
      <c r="B121" s="59"/>
      <c r="C121" s="35">
        <v>75000</v>
      </c>
    </row>
    <row r="122" spans="1:6" s="1" customFormat="1" ht="13.5" customHeight="1" x14ac:dyDescent="0.25">
      <c r="A122" s="7" t="s">
        <v>6</v>
      </c>
      <c r="B122" s="7"/>
      <c r="C122" s="11"/>
    </row>
    <row r="123" spans="1:6" s="1" customFormat="1" ht="13.5" customHeight="1" x14ac:dyDescent="0.25">
      <c r="A123" s="4" t="s">
        <v>22</v>
      </c>
      <c r="B123" s="25"/>
      <c r="C123" s="27">
        <v>15000</v>
      </c>
    </row>
    <row r="124" spans="1:6" s="1" customFormat="1" ht="13.5" customHeight="1" x14ac:dyDescent="0.25">
      <c r="A124" s="7" t="s">
        <v>64</v>
      </c>
      <c r="B124" s="7"/>
      <c r="C124" s="16">
        <v>60000</v>
      </c>
    </row>
    <row r="125" spans="1:6" s="1" customFormat="1" ht="14.25" customHeight="1" x14ac:dyDescent="0.25">
      <c r="A125" s="7"/>
      <c r="B125" s="7"/>
      <c r="C125" s="16"/>
    </row>
    <row r="126" spans="1:6" ht="15" x14ac:dyDescent="0.25">
      <c r="A126" s="64" t="s">
        <v>3</v>
      </c>
      <c r="B126" s="65"/>
      <c r="C126" s="38">
        <f>C46+C61+C79+C93+C112+C121</f>
        <v>1059090</v>
      </c>
    </row>
    <row r="127" spans="1:6" ht="15" x14ac:dyDescent="0.2">
      <c r="A127" s="4"/>
      <c r="B127" s="4" t="s">
        <v>18</v>
      </c>
      <c r="C127" s="32"/>
    </row>
    <row r="128" spans="1:6" s="9" customFormat="1" ht="15" x14ac:dyDescent="0.25">
      <c r="A128" s="6" t="s">
        <v>85</v>
      </c>
      <c r="B128" s="6"/>
      <c r="C128" s="12"/>
    </row>
    <row r="131" spans="1:3" ht="15.75" x14ac:dyDescent="0.25">
      <c r="A131" s="54"/>
      <c r="B131" s="54" t="s">
        <v>94</v>
      </c>
      <c r="C131" s="76"/>
    </row>
    <row r="132" spans="1:3" ht="15.75" x14ac:dyDescent="0.25">
      <c r="A132" s="54"/>
      <c r="B132" s="54" t="s">
        <v>86</v>
      </c>
      <c r="C132" s="76"/>
    </row>
  </sheetData>
  <mergeCells count="56">
    <mergeCell ref="A23:B23"/>
    <mergeCell ref="A21:B21"/>
    <mergeCell ref="A86:B86"/>
    <mergeCell ref="A53:B53"/>
    <mergeCell ref="A54:B55"/>
    <mergeCell ref="A25:B25"/>
    <mergeCell ref="A26:B26"/>
    <mergeCell ref="A27:B27"/>
    <mergeCell ref="A57:B57"/>
    <mergeCell ref="A60:B60"/>
    <mergeCell ref="A79:B79"/>
    <mergeCell ref="A78:B78"/>
    <mergeCell ref="A68:B69"/>
    <mergeCell ref="A58:B58"/>
    <mergeCell ref="A74:B74"/>
    <mergeCell ref="A75:B75"/>
    <mergeCell ref="A110:B110"/>
    <mergeCell ref="A101:B101"/>
    <mergeCell ref="A87:B88"/>
    <mergeCell ref="A93:B93"/>
    <mergeCell ref="A89:B89"/>
    <mergeCell ref="A90:B90"/>
    <mergeCell ref="A92:B92"/>
    <mergeCell ref="A91:B91"/>
    <mergeCell ref="A126:B126"/>
    <mergeCell ref="A61:B61"/>
    <mergeCell ref="A72:B72"/>
    <mergeCell ref="B33:C33"/>
    <mergeCell ref="A56:B56"/>
    <mergeCell ref="A59:B59"/>
    <mergeCell ref="A70:B70"/>
    <mergeCell ref="A71:B71"/>
    <mergeCell ref="A73:B73"/>
    <mergeCell ref="A76:B76"/>
    <mergeCell ref="A77:B77"/>
    <mergeCell ref="A111:B111"/>
    <mergeCell ref="A112:B112"/>
    <mergeCell ref="A102:B103"/>
    <mergeCell ref="A104:B104"/>
    <mergeCell ref="A105:B105"/>
    <mergeCell ref="A117:B117"/>
    <mergeCell ref="A118:B119"/>
    <mergeCell ref="A120:B120"/>
    <mergeCell ref="A121:B121"/>
    <mergeCell ref="A16:C16"/>
    <mergeCell ref="A17:C17"/>
    <mergeCell ref="A18:C18"/>
    <mergeCell ref="A22:B22"/>
    <mergeCell ref="A24:B24"/>
    <mergeCell ref="A20:C20"/>
    <mergeCell ref="A28:B28"/>
    <mergeCell ref="A34:A35"/>
    <mergeCell ref="A108:B108"/>
    <mergeCell ref="A106:B106"/>
    <mergeCell ref="A107:B107"/>
    <mergeCell ref="A109:B109"/>
  </mergeCells>
  <phoneticPr fontId="3" type="noConversion"/>
  <pageMargins left="0.15748031496062992" right="0.15748031496062992" top="0.82677165354330717" bottom="0.86614173228346458" header="0.51181102362204722" footer="0.51181102362204722"/>
  <pageSetup paperSize="9" scale="90" fitToWidth="0" orientation="landscape" errors="NA" r:id="rId1"/>
  <headerFooter differentFirst="1" alignWithMargins="0">
    <oddHeader>&amp;C&amp;P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Plan 2025.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nbrezak</dc:creator>
  <cp:lastModifiedBy>Gordana</cp:lastModifiedBy>
  <cp:lastPrinted>2024-12-23T13:20:15Z</cp:lastPrinted>
  <dcterms:created xsi:type="dcterms:W3CDTF">2010-12-14T07:49:52Z</dcterms:created>
  <dcterms:modified xsi:type="dcterms:W3CDTF">2024-12-23T13:20:36Z</dcterms:modified>
</cp:coreProperties>
</file>